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2069F3D-B0C1-47CA-BB0B-88DDBD2914BA}" xr6:coauthVersionLast="47" xr6:coauthVersionMax="47" xr10:uidLastSave="{00000000-0000-0000-0000-000000000000}"/>
  <bookViews>
    <workbookView xWindow="2688" yWindow="1320" windowWidth="23460" windowHeight="159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9" i="1"/>
  <c r="D28" i="1"/>
  <c r="C30" i="1" s="1"/>
  <c r="D27" i="1"/>
  <c r="D31" i="1" l="1"/>
  <c r="A32" i="1"/>
  <c r="A33" i="1" s="1"/>
  <c r="D32" i="1" l="1"/>
  <c r="D33" i="1"/>
  <c r="A34" i="1"/>
  <c r="D34" i="1" s="1"/>
  <c r="A35" i="1" l="1"/>
  <c r="D35" i="1" s="1"/>
  <c r="F5" i="1" l="1"/>
  <c r="F6" i="1" s="1"/>
  <c r="A36" i="1"/>
  <c r="D36" i="1" s="1"/>
  <c r="A37" i="1" l="1"/>
  <c r="D37" i="1" s="1"/>
  <c r="A38" i="1" l="1"/>
  <c r="D38" i="1" s="1"/>
  <c r="A39" i="1" l="1"/>
  <c r="D39" i="1" s="1"/>
  <c r="A40" i="1" l="1"/>
  <c r="D40" i="1" s="1"/>
  <c r="A41" i="1" l="1"/>
  <c r="D41" i="1" s="1"/>
  <c r="A42" i="1" l="1"/>
  <c r="D42" i="1" s="1"/>
  <c r="G5" i="1" l="1"/>
  <c r="G6" i="1" s="1"/>
  <c r="A43" i="1"/>
  <c r="D43" i="1" s="1"/>
  <c r="A44" i="1" l="1"/>
  <c r="D44" i="1" s="1"/>
  <c r="A45" i="1" l="1"/>
  <c r="D45" i="1" s="1"/>
  <c r="A46" i="1" l="1"/>
  <c r="D46" i="1" s="1"/>
  <c r="A47" i="1" l="1"/>
  <c r="D47" i="1" s="1"/>
  <c r="A48" i="1" l="1"/>
  <c r="D48" i="1" s="1"/>
  <c r="A49" i="1" l="1"/>
  <c r="D49" i="1" s="1"/>
  <c r="A50" i="1" l="1"/>
  <c r="D50" i="1" s="1"/>
  <c r="A51" i="1" l="1"/>
  <c r="D51" i="1" s="1"/>
  <c r="A52" i="1" l="1"/>
  <c r="D52" i="1" s="1"/>
  <c r="H5" i="1" l="1"/>
  <c r="H6" i="1" s="1"/>
  <c r="A53" i="1"/>
  <c r="D53" i="1" s="1"/>
  <c r="A54" i="1" l="1"/>
  <c r="D54" i="1" s="1"/>
  <c r="A55" i="1" l="1"/>
  <c r="D55" i="1" s="1"/>
  <c r="A56" i="1" l="1"/>
  <c r="D56" i="1" s="1"/>
  <c r="A57" i="1" l="1"/>
  <c r="D57" i="1" s="1"/>
  <c r="A58" i="1" l="1"/>
  <c r="D58" i="1" s="1"/>
  <c r="A59" i="1" l="1"/>
  <c r="D59" i="1" s="1"/>
  <c r="A60" i="1" l="1"/>
  <c r="D60" i="1" s="1"/>
  <c r="A61" i="1" l="1"/>
  <c r="D61" i="1" s="1"/>
  <c r="I5" i="1" s="1"/>
  <c r="A62" i="1" l="1"/>
  <c r="D62" i="1" s="1"/>
  <c r="I6" i="1" l="1"/>
  <c r="A63" i="1"/>
  <c r="D63" i="1" s="1"/>
  <c r="A64" i="1" l="1"/>
  <c r="D64" i="1" s="1"/>
  <c r="A65" i="1" l="1"/>
  <c r="D65" i="1" s="1"/>
  <c r="A66" i="1" l="1"/>
  <c r="D66" i="1" s="1"/>
  <c r="A67" i="1" l="1"/>
  <c r="D67" i="1" s="1"/>
  <c r="A68" i="1" l="1"/>
  <c r="D68" i="1" s="1"/>
  <c r="A69" i="1" l="1"/>
  <c r="D69" i="1" s="1"/>
  <c r="A70" i="1" l="1"/>
  <c r="D70" i="1" s="1"/>
  <c r="A71" i="1" l="1"/>
  <c r="D71" i="1" s="1"/>
  <c r="A72" i="1" l="1"/>
  <c r="D72" i="1" s="1"/>
  <c r="J5" i="1" l="1"/>
  <c r="J6" i="1" s="1"/>
  <c r="A73" i="1"/>
  <c r="D73" i="1" s="1"/>
  <c r="A74" i="1" l="1"/>
  <c r="D74" i="1" s="1"/>
  <c r="A75" i="1" l="1"/>
  <c r="D75" i="1" s="1"/>
  <c r="A76" i="1" l="1"/>
  <c r="D76" i="1" s="1"/>
  <c r="A77" i="1" l="1"/>
  <c r="D77" i="1" s="1"/>
  <c r="A78" i="1" l="1"/>
  <c r="D78" i="1" s="1"/>
  <c r="A79" i="1" l="1"/>
  <c r="D79" i="1" s="1"/>
  <c r="A80" i="1" l="1"/>
  <c r="D80" i="1" s="1"/>
  <c r="A81" i="1" l="1"/>
  <c r="D81" i="1" s="1"/>
  <c r="A82" i="1" l="1"/>
  <c r="D82" i="1" s="1"/>
  <c r="K5" i="1" l="1"/>
  <c r="K6" i="1" s="1"/>
  <c r="A83" i="1"/>
  <c r="D83" i="1" s="1"/>
  <c r="A84" i="1" l="1"/>
  <c r="D84" i="1" s="1"/>
  <c r="A85" i="1" l="1"/>
  <c r="D85" i="1" s="1"/>
  <c r="A86" i="1" l="1"/>
  <c r="D86" i="1" s="1"/>
  <c r="A87" i="1" l="1"/>
  <c r="D87" i="1" s="1"/>
  <c r="A88" i="1" l="1"/>
  <c r="D88" i="1" s="1"/>
  <c r="A89" i="1" l="1"/>
  <c r="D89" i="1" s="1"/>
  <c r="A90" i="1" l="1"/>
  <c r="D90" i="1" s="1"/>
  <c r="A91" i="1" l="1"/>
  <c r="D91" i="1" s="1"/>
  <c r="A92" i="1" l="1"/>
  <c r="D92" i="1" s="1"/>
  <c r="L5" i="1" l="1"/>
  <c r="A93" i="1"/>
  <c r="D93" i="1" s="1"/>
  <c r="L6" i="1" l="1"/>
  <c r="F7" i="1" s="1"/>
  <c r="A94" i="1"/>
  <c r="D94" i="1" s="1"/>
  <c r="A95" i="1" l="1"/>
  <c r="D95" i="1" s="1"/>
  <c r="A96" i="1" l="1"/>
  <c r="D96" i="1" s="1"/>
  <c r="A97" i="1" l="1"/>
  <c r="D97" i="1" s="1"/>
  <c r="A98" i="1" l="1"/>
  <c r="D98" i="1" s="1"/>
  <c r="A99" i="1" l="1"/>
  <c r="D99" i="1" s="1"/>
</calcChain>
</file>

<file path=xl/sharedStrings.xml><?xml version="1.0" encoding="utf-8"?>
<sst xmlns="http://schemas.openxmlformats.org/spreadsheetml/2006/main" count="17" uniqueCount="16">
  <si>
    <t>Quadr. Abw.</t>
  </si>
  <si>
    <t>1) Geben Sie in den gelb hinterlegten Zellen Ihre individuellen Werte ein.</t>
  </si>
  <si>
    <t>3) Berechnen Sie mir Ihrem C++-Programm optimale Parameterwerte, und stellen Sie diese Werte ein.</t>
  </si>
  <si>
    <t>Eingabe von Hand</t>
  </si>
  <si>
    <t>aus Schieber</t>
  </si>
  <si>
    <t>genomme Werte, ggf. von Hand</t>
  </si>
  <si>
    <t>t</t>
  </si>
  <si>
    <t>Delta t</t>
  </si>
  <si>
    <t>c für log.Lsg</t>
  </si>
  <si>
    <t>Tag</t>
  </si>
  <si>
    <t>gemeldet</t>
  </si>
  <si>
    <t>DGL-Lsg:</t>
  </si>
  <si>
    <t>Summe*1000:</t>
  </si>
  <si>
    <t>lambda</t>
  </si>
  <si>
    <t>u</t>
  </si>
  <si>
    <t>2) optional: Versuchen Sie, mit den Schiebereglern Parameterwerte einzustellen, so dass bei der DGL-Lösung eine möglichst kleine Summe der quadratischen Abweichungen  entsteht.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</si>
</sst>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E+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0" fontId="1" fillId="2" borderId="13" xfId="0" applyFont="1" applyFill="1" applyBorder="1" applyAlignment="1" applyProtection="1">
      <protection locked="0"/>
    </xf>
    <xf numFmtId="164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1" xfId="0" applyFont="1" applyFill="1" applyBorder="1" applyAlignment="1" applyProtection="1">
      <alignment horizontal="center"/>
      <protection locked="0"/>
    </xf>
    <xf numFmtId="165" fontId="1" fillId="0" borderId="11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DGL-Anpassung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gemeldete Werte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Tabelle1!$F$3:$L$3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Tabelle1!$F$4:$L$4</c:f>
              <c:numCache>
                <c:formatCode>General</c:formatCode>
                <c:ptCount val="7"/>
                <c:pt idx="0">
                  <c:v>1.2E-2</c:v>
                </c:pt>
                <c:pt idx="1">
                  <c:v>4.2999999999999997E-2</c:v>
                </c:pt>
                <c:pt idx="2">
                  <c:v>0.11</c:v>
                </c:pt>
                <c:pt idx="3">
                  <c:v>0.28000000000000003</c:v>
                </c:pt>
                <c:pt idx="4">
                  <c:v>0.56499999999999995</c:v>
                </c:pt>
                <c:pt idx="5">
                  <c:v>0.76400000000000001</c:v>
                </c:pt>
                <c:pt idx="6">
                  <c:v>0.92100000000000004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44-407A-8FBB-5285090335DA}"/>
            </c:ext>
          </c:extLst>
        </c:ser>
        <c:ser>
          <c:idx val="1"/>
          <c:order val="1"/>
          <c:tx>
            <c:v>DGL-Lösung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Tabelle1!$A$31:$A$99</c:f>
              <c:numCache>
                <c:formatCode>General</c:formatCode>
                <c:ptCount val="6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</c:numCache>
            </c:numRef>
          </c:xVal>
          <c:yVal>
            <c:numRef>
              <c:f>Tabelle1!$D$31:$D$99</c:f>
              <c:numCache>
                <c:formatCode>General</c:formatCode>
                <c:ptCount val="69"/>
                <c:pt idx="0">
                  <c:v>1.2551999999999999E-2</c:v>
                </c:pt>
                <c:pt idx="1">
                  <c:v>1.3999381639224576E-2</c:v>
                </c:pt>
                <c:pt idx="2">
                  <c:v>1.5611023487860044E-2</c:v>
                </c:pt>
                <c:pt idx="3">
                  <c:v>1.7404926259249689E-2</c:v>
                </c:pt>
                <c:pt idx="4">
                  <c:v>1.940090823638127E-2</c:v>
                </c:pt>
                <c:pt idx="5">
                  <c:v>2.1620751112914602E-2</c:v>
                </c:pt>
                <c:pt idx="6">
                  <c:v>2.4088348046809732E-2</c:v>
                </c:pt>
                <c:pt idx="7">
                  <c:v>2.6829851123608091E-2</c:v>
                </c:pt>
                <c:pt idx="8">
                  <c:v>2.9873814557814082E-2</c:v>
                </c:pt>
                <c:pt idx="9">
                  <c:v>3.3251328929899321E-2</c:v>
                </c:pt>
                <c:pt idx="10">
                  <c:v>3.6996140551851776E-2</c:v>
                </c:pt>
                <c:pt idx="11">
                  <c:v>4.1144748671123478E-2</c:v>
                </c:pt>
                <c:pt idx="12">
                  <c:v>4.5736471666849125E-2</c:v>
                </c:pt>
                <c:pt idx="13">
                  <c:v>5.0813471684068787E-2</c:v>
                </c:pt>
                <c:pt idx="14">
                  <c:v>5.6420725333363106E-2</c:v>
                </c:pt>
                <c:pt idx="15">
                  <c:v>6.2605926225065056E-2</c:v>
                </c:pt>
                <c:pt idx="16">
                  <c:v>6.94193033155385E-2</c:v>
                </c:pt>
                <c:pt idx="17">
                  <c:v>7.691333746874969E-2</c:v>
                </c:pt>
                <c:pt idx="18">
                  <c:v>8.5142357482064931E-2</c:v>
                </c:pt>
                <c:pt idx="19">
                  <c:v>9.4161996350158927E-2</c:v>
                </c:pt>
                <c:pt idx="20">
                  <c:v>0.10402848906145402</c:v>
                </c:pt>
                <c:pt idx="21">
                  <c:v>0.11479779510387043</c:v>
                </c:pt>
                <c:pt idx="22">
                  <c:v>0.12652453249879297</c:v>
                </c:pt>
                <c:pt idx="23">
                  <c:v>0.13926071598080156</c:v>
                </c:pt>
                <c:pt idx="24">
                  <c:v>0.1530543002408159</c:v>
                </c:pt>
                <c:pt idx="25">
                  <c:v>0.16794754017513402</c:v>
                </c:pt>
                <c:pt idx="26">
                  <c:v>0.18397519384663583</c:v>
                </c:pt>
                <c:pt idx="27">
                  <c:v>0.20116261007416367</c:v>
                </c:pt>
                <c:pt idx="28">
                  <c:v>0.21952376052545389</c:v>
                </c:pt>
                <c:pt idx="29">
                  <c:v>0.23905929472468815</c:v>
                </c:pt>
                <c:pt idx="30">
                  <c:v>0.25975471382276222</c:v>
                </c:pt>
                <c:pt idx="31">
                  <c:v>0.28157877319338576</c:v>
                </c:pt>
                <c:pt idx="32">
                  <c:v>0.30448223249632927</c:v>
                </c:pt>
                <c:pt idx="33">
                  <c:v>0.32839707235712828</c:v>
                </c:pt>
                <c:pt idx="34">
                  <c:v>0.35323628717607275</c:v>
                </c:pt>
                <c:pt idx="35">
                  <c:v>0.37889434252352322</c:v>
                </c:pt>
                <c:pt idx="36">
                  <c:v>0.40524835305548346</c:v>
                </c:pt>
                <c:pt idx="37">
                  <c:v>0.43215999438620273</c:v>
                </c:pt>
                <c:pt idx="38">
                  <c:v>0.4594781130158655</c:v>
                </c:pt>
                <c:pt idx="39">
                  <c:v>0.48704194680579282</c:v>
                </c:pt>
                <c:pt idx="40">
                  <c:v>0.51468482012422534</c:v>
                </c:pt>
                <c:pt idx="41">
                  <c:v>0.54223813830976864</c:v>
                </c:pt>
                <c:pt idx="42">
                  <c:v>0.56953548042550395</c:v>
                </c:pt>
                <c:pt idx="43">
                  <c:v>0.59641658071961445</c:v>
                </c:pt>
                <c:pt idx="44">
                  <c:v>0.62273099889294037</c:v>
                </c:pt>
                <c:pt idx="45">
                  <c:v>0.64834130592789641</c:v>
                </c:pt>
                <c:pt idx="46">
                  <c:v>0.67312565242113509</c:v>
                </c:pt>
                <c:pt idx="47">
                  <c:v>0.69697963510254157</c:v>
                </c:pt>
                <c:pt idx="48">
                  <c:v>0.71981742884213595</c:v>
                </c:pt>
                <c:pt idx="49">
                  <c:v>0.74157220047859507</c:v>
                </c:pt>
                <c:pt idx="50">
                  <c:v>0.76219586275197815</c:v>
                </c:pt>
                <c:pt idx="51">
                  <c:v>0.78165825845638448</c:v>
                </c:pt>
                <c:pt idx="52">
                  <c:v>0.79994588525429655</c:v>
                </c:pt>
                <c:pt idx="53">
                  <c:v>0.8170602805489231</c:v>
                </c:pt>
                <c:pt idx="54">
                  <c:v>0.83301618473184424</c:v>
                </c:pt>
                <c:pt idx="55">
                  <c:v>0.84783959211995463</c:v>
                </c:pt>
                <c:pt idx="56">
                  <c:v>0.86156578441046872</c:v>
                </c:pt>
                <c:pt idx="57">
                  <c:v>0.8742374239189461</c:v>
                </c:pt>
                <c:pt idx="58">
                  <c:v>0.88590276532168188</c:v>
                </c:pt>
                <c:pt idx="59">
                  <c:v>0.89661402674461887</c:v>
                </c:pt>
                <c:pt idx="60">
                  <c:v>0.90642594496829976</c:v>
                </c:pt>
                <c:pt idx="61">
                  <c:v>0.91539452592087078</c:v>
                </c:pt>
                <c:pt idx="62">
                  <c:v>0.92357599077967878</c:v>
                </c:pt>
                <c:pt idx="63">
                  <c:v>0.93102590986645173</c:v>
                </c:pt>
                <c:pt idx="64">
                  <c:v>0.9377985108681397</c:v>
                </c:pt>
                <c:pt idx="65">
                  <c:v>0.9439461443952073</c:v>
                </c:pt>
                <c:pt idx="66">
                  <c:v>0.94951888810337881</c:v>
                </c:pt>
                <c:pt idx="67">
                  <c:v>0.95456427015679812</c:v>
                </c:pt>
                <c:pt idx="68">
                  <c:v>0.95912709333676593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44-407A-8FBB-528509033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534696"/>
        <c:axId val="329536336"/>
      </c:scatterChart>
      <c:valAx>
        <c:axId val="329534696"/>
        <c:scaling>
          <c:orientation val="minMax"/>
          <c:max val="6.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9536336"/>
        <c:crosses val="autoZero"/>
        <c:crossBetween val="midCat"/>
      </c:valAx>
      <c:valAx>
        <c:axId val="32953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9534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D$25" horiz="1" max="1500" page="0" val="1106"/>
</file>

<file path=xl/ctrlProps/ctrlProp2.xml><?xml version="1.0" encoding="utf-8"?>
<formControlPr xmlns="http://schemas.microsoft.com/office/spreadsheetml/2009/9/main" objectType="Scroll" dx="22" fmlaLink="$D$26" horiz="1" max="1000" page="0" val="54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12</xdr:row>
          <xdr:rowOff>7620</xdr:rowOff>
        </xdr:from>
        <xdr:to>
          <xdr:col>2</xdr:col>
          <xdr:colOff>1760220</xdr:colOff>
          <xdr:row>12</xdr:row>
          <xdr:rowOff>182880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17</xdr:row>
          <xdr:rowOff>0</xdr:rowOff>
        </xdr:from>
        <xdr:to>
          <xdr:col>2</xdr:col>
          <xdr:colOff>1760220</xdr:colOff>
          <xdr:row>17</xdr:row>
          <xdr:rowOff>175260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352</xdr:colOff>
      <xdr:row>8</xdr:row>
      <xdr:rowOff>4585</xdr:rowOff>
    </xdr:from>
    <xdr:to>
      <xdr:col>12</xdr:col>
      <xdr:colOff>7055</xdr:colOff>
      <xdr:row>20</xdr:row>
      <xdr:rowOff>21167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="120" zoomScaleNormal="120" workbookViewId="0">
      <selection activeCell="H4" sqref="H4"/>
    </sheetView>
  </sheetViews>
  <sheetFormatPr baseColWidth="10" defaultColWidth="9.21875" defaultRowHeight="14.4" x14ac:dyDescent="0.3"/>
  <cols>
    <col min="1" max="1" width="5.21875" style="5" customWidth="1"/>
    <col min="2" max="3" width="25.21875" style="5" customWidth="1"/>
    <col min="4" max="4" width="10.21875" style="5" customWidth="1"/>
    <col min="5" max="5" width="15" style="5" customWidth="1"/>
    <col min="6" max="16384" width="9.21875" style="5"/>
  </cols>
  <sheetData>
    <row r="1" spans="1:13" x14ac:dyDescent="0.3">
      <c r="B1" s="13"/>
      <c r="C1" s="13"/>
    </row>
    <row r="2" spans="1:13" ht="15.75" customHeight="1" thickBot="1" x14ac:dyDescent="0.35">
      <c r="A2" s="11"/>
      <c r="B2" s="28" t="s">
        <v>1</v>
      </c>
      <c r="C2" s="28"/>
      <c r="D2" s="12"/>
      <c r="E2" s="13"/>
      <c r="F2" s="13"/>
      <c r="G2" s="13"/>
      <c r="H2" s="13"/>
      <c r="I2" s="13"/>
      <c r="J2" s="13"/>
      <c r="K2" s="13"/>
      <c r="L2" s="13"/>
    </row>
    <row r="3" spans="1:13" x14ac:dyDescent="0.3">
      <c r="A3" s="11"/>
      <c r="B3" s="28"/>
      <c r="C3" s="28"/>
      <c r="D3" s="20"/>
      <c r="E3" s="21" t="s">
        <v>9</v>
      </c>
      <c r="F3" s="22">
        <v>0</v>
      </c>
      <c r="G3" s="22">
        <v>1</v>
      </c>
      <c r="H3" s="22">
        <v>2</v>
      </c>
      <c r="I3" s="22">
        <v>3</v>
      </c>
      <c r="J3" s="22">
        <v>4</v>
      </c>
      <c r="K3" s="22">
        <v>5</v>
      </c>
      <c r="L3" s="23">
        <v>6</v>
      </c>
      <c r="M3" s="12"/>
    </row>
    <row r="4" spans="1:13" ht="15.75" customHeight="1" x14ac:dyDescent="0.3">
      <c r="A4" s="11"/>
      <c r="B4" s="28" t="s">
        <v>15</v>
      </c>
      <c r="C4" s="28"/>
      <c r="D4" s="20"/>
      <c r="E4" s="15" t="s">
        <v>10</v>
      </c>
      <c r="F4" s="1">
        <v>1.2E-2</v>
      </c>
      <c r="G4" s="1">
        <v>4.2999999999999997E-2</v>
      </c>
      <c r="H4" s="1">
        <v>0.11</v>
      </c>
      <c r="I4" s="1">
        <v>0.28000000000000003</v>
      </c>
      <c r="J4" s="1">
        <v>0.56499999999999995</v>
      </c>
      <c r="K4" s="1">
        <v>0.76400000000000001</v>
      </c>
      <c r="L4" s="24">
        <v>0.92100000000000004</v>
      </c>
      <c r="M4" s="12"/>
    </row>
    <row r="5" spans="1:13" ht="15.75" customHeight="1" x14ac:dyDescent="0.3">
      <c r="A5" s="11"/>
      <c r="B5" s="28"/>
      <c r="C5" s="28"/>
      <c r="D5" s="20"/>
      <c r="E5" s="15" t="s">
        <v>11</v>
      </c>
      <c r="F5" s="2">
        <f>D31</f>
        <v>1.2551999999999999E-2</v>
      </c>
      <c r="G5" s="2">
        <f>D41</f>
        <v>3.6996140551851776E-2</v>
      </c>
      <c r="H5" s="2">
        <f>D51</f>
        <v>0.10402848906145402</v>
      </c>
      <c r="I5" s="2">
        <f>D61</f>
        <v>0.25975471382276222</v>
      </c>
      <c r="J5" s="2">
        <f>D71</f>
        <v>0.51468482012422534</v>
      </c>
      <c r="K5" s="2">
        <f>D81</f>
        <v>0.76219586275197815</v>
      </c>
      <c r="L5" s="25">
        <f>D91</f>
        <v>0.90642594496829976</v>
      </c>
      <c r="M5" s="12"/>
    </row>
    <row r="6" spans="1:13" x14ac:dyDescent="0.3">
      <c r="A6" s="11"/>
      <c r="B6" s="28"/>
      <c r="C6" s="28"/>
      <c r="D6" s="20"/>
      <c r="E6" s="15" t="s">
        <v>0</v>
      </c>
      <c r="F6" s="3">
        <f>(F4-F5)^2</f>
        <v>3.0470399999999854E-7</v>
      </c>
      <c r="G6" s="3">
        <f t="shared" ref="G6:L6" si="0">(G4-G5)^2</f>
        <v>3.6046328273118649E-5</v>
      </c>
      <c r="H6" s="3">
        <f t="shared" si="0"/>
        <v>3.5658942889174246E-5</v>
      </c>
      <c r="I6" s="3">
        <f t="shared" si="0"/>
        <v>4.0987161239825631E-4</v>
      </c>
      <c r="J6" s="3">
        <f t="shared" si="0"/>
        <v>2.5316173259315542E-3</v>
      </c>
      <c r="K6" s="3">
        <f t="shared" si="0"/>
        <v>3.2549112096999057E-6</v>
      </c>
      <c r="L6" s="26">
        <f t="shared" si="0"/>
        <v>2.1240308006702834E-4</v>
      </c>
      <c r="M6" s="12"/>
    </row>
    <row r="7" spans="1:13" ht="15" customHeight="1" thickBot="1" x14ac:dyDescent="0.35">
      <c r="A7" s="11"/>
      <c r="B7" s="28"/>
      <c r="C7" s="28"/>
      <c r="D7" s="20"/>
      <c r="E7" s="27" t="s">
        <v>12</v>
      </c>
      <c r="F7" s="33">
        <f>SUM(F6:L6)*1000</f>
        <v>3.229156904768832</v>
      </c>
      <c r="G7" s="33"/>
      <c r="H7" s="33"/>
      <c r="I7" s="33"/>
      <c r="J7" s="33"/>
      <c r="K7" s="33"/>
      <c r="L7" s="34"/>
      <c r="M7" s="12"/>
    </row>
    <row r="8" spans="1:13" x14ac:dyDescent="0.3">
      <c r="A8" s="11"/>
      <c r="B8" s="28"/>
      <c r="C8" s="28"/>
      <c r="D8" s="12"/>
      <c r="E8" s="14"/>
      <c r="F8" s="14"/>
      <c r="G8" s="14"/>
      <c r="H8" s="14"/>
      <c r="I8" s="14"/>
      <c r="J8" s="14"/>
      <c r="K8" s="14"/>
      <c r="L8" s="14"/>
    </row>
    <row r="9" spans="1:13" ht="15.75" customHeight="1" x14ac:dyDescent="0.3">
      <c r="A9" s="11"/>
      <c r="B9" s="28" t="s">
        <v>2</v>
      </c>
      <c r="C9" s="28"/>
      <c r="D9" s="12"/>
    </row>
    <row r="10" spans="1:13" x14ac:dyDescent="0.3">
      <c r="A10" s="11"/>
      <c r="B10" s="28"/>
      <c r="C10" s="28"/>
      <c r="D10" s="12"/>
    </row>
    <row r="11" spans="1:13" ht="15" thickBot="1" x14ac:dyDescent="0.35">
      <c r="B11" s="4"/>
      <c r="C11" s="4"/>
    </row>
    <row r="12" spans="1:13" x14ac:dyDescent="0.3">
      <c r="A12" s="11"/>
      <c r="B12" s="29" t="s">
        <v>13</v>
      </c>
      <c r="C12" s="30"/>
      <c r="D12" s="12"/>
    </row>
    <row r="13" spans="1:13" x14ac:dyDescent="0.3">
      <c r="A13" s="11"/>
      <c r="B13" s="15"/>
      <c r="C13" s="16"/>
      <c r="D13" s="12"/>
    </row>
    <row r="14" spans="1:13" x14ac:dyDescent="0.3">
      <c r="A14" s="11"/>
      <c r="B14" s="31">
        <f>D25/1000</f>
        <v>1.1060000000000001</v>
      </c>
      <c r="C14" s="32"/>
      <c r="D14" s="12"/>
    </row>
    <row r="15" spans="1:13" ht="15" thickBot="1" x14ac:dyDescent="0.35">
      <c r="A15" s="11"/>
      <c r="B15" s="17" t="s">
        <v>3</v>
      </c>
      <c r="C15" s="18"/>
      <c r="D15" s="12"/>
    </row>
    <row r="16" spans="1:13" ht="15" thickBot="1" x14ac:dyDescent="0.35">
      <c r="B16" s="4"/>
      <c r="C16" s="4"/>
    </row>
    <row r="17" spans="1:5" x14ac:dyDescent="0.3">
      <c r="A17" s="11"/>
      <c r="B17" s="29" t="s">
        <v>14</v>
      </c>
      <c r="C17" s="30"/>
      <c r="D17" s="12"/>
    </row>
    <row r="18" spans="1:5" x14ac:dyDescent="0.3">
      <c r="A18" s="11"/>
      <c r="B18" s="15"/>
      <c r="C18" s="16"/>
      <c r="D18" s="12"/>
    </row>
    <row r="19" spans="1:5" x14ac:dyDescent="0.3">
      <c r="A19" s="11"/>
      <c r="B19" s="31">
        <f>0.5+D26/1000</f>
        <v>1.046</v>
      </c>
      <c r="C19" s="32"/>
      <c r="D19" s="12"/>
    </row>
    <row r="20" spans="1:5" ht="15" thickBot="1" x14ac:dyDescent="0.35">
      <c r="A20" s="11"/>
      <c r="B20" s="17" t="s">
        <v>3</v>
      </c>
      <c r="C20" s="19"/>
      <c r="D20" s="12"/>
    </row>
    <row r="21" spans="1:5" x14ac:dyDescent="0.3">
      <c r="B21" s="14"/>
      <c r="C21" s="14"/>
    </row>
    <row r="24" spans="1:5" x14ac:dyDescent="0.3">
      <c r="E24" s="6"/>
    </row>
    <row r="25" spans="1:5" s="7" customFormat="1" x14ac:dyDescent="0.3">
      <c r="D25" s="8">
        <v>1106</v>
      </c>
      <c r="E25" s="36" t="s">
        <v>4</v>
      </c>
    </row>
    <row r="26" spans="1:5" s="7" customFormat="1" x14ac:dyDescent="0.3">
      <c r="D26" s="8">
        <v>546</v>
      </c>
      <c r="E26" s="36"/>
    </row>
    <row r="27" spans="1:5" s="7" customFormat="1" ht="14.55" customHeight="1" x14ac:dyDescent="0.3">
      <c r="D27" s="8">
        <f>IF(C15="",D25/1000,C15)</f>
        <v>1.1060000000000001</v>
      </c>
      <c r="E27" s="35" t="s">
        <v>5</v>
      </c>
    </row>
    <row r="28" spans="1:5" s="7" customFormat="1" ht="16.05" customHeight="1" x14ac:dyDescent="0.3">
      <c r="D28" s="8">
        <f>IF(C20="",0.5+D26/1000,C20)</f>
        <v>1.046</v>
      </c>
      <c r="E28" s="35"/>
    </row>
    <row r="29" spans="1:5" s="7" customFormat="1" x14ac:dyDescent="0.3">
      <c r="B29" s="7" t="s">
        <v>7</v>
      </c>
      <c r="C29" s="7">
        <v>0.1</v>
      </c>
      <c r="D29" s="8"/>
      <c r="E29" s="9"/>
    </row>
    <row r="30" spans="1:5" s="7" customFormat="1" x14ac:dyDescent="0.3">
      <c r="A30" s="7" t="s">
        <v>6</v>
      </c>
      <c r="B30" s="7" t="s">
        <v>8</v>
      </c>
      <c r="C30" s="7">
        <f>LN(1/(F4*D28)-1)</f>
        <v>4.3652438217302043</v>
      </c>
      <c r="E30" s="10"/>
    </row>
    <row r="31" spans="1:5" s="7" customFormat="1" x14ac:dyDescent="0.3">
      <c r="A31" s="7">
        <v>0</v>
      </c>
      <c r="D31" s="7">
        <f t="shared" ref="D31:D62" si="1">1/(1+EXP(-$D$27*A31+$C$30))</f>
        <v>1.2551999999999999E-2</v>
      </c>
    </row>
    <row r="32" spans="1:5" s="7" customFormat="1" x14ac:dyDescent="0.3">
      <c r="A32" s="7">
        <f t="shared" ref="A32:A63" si="2">A31+C$29</f>
        <v>0.1</v>
      </c>
      <c r="D32" s="7">
        <f t="shared" si="1"/>
        <v>1.3999381639224576E-2</v>
      </c>
    </row>
    <row r="33" spans="1:4" s="7" customFormat="1" x14ac:dyDescent="0.3">
      <c r="A33" s="7">
        <f t="shared" si="2"/>
        <v>0.2</v>
      </c>
      <c r="D33" s="7">
        <f t="shared" si="1"/>
        <v>1.5611023487860044E-2</v>
      </c>
    </row>
    <row r="34" spans="1:4" s="7" customFormat="1" x14ac:dyDescent="0.3">
      <c r="A34" s="7">
        <f t="shared" si="2"/>
        <v>0.30000000000000004</v>
      </c>
      <c r="D34" s="7">
        <f t="shared" si="1"/>
        <v>1.7404926259249689E-2</v>
      </c>
    </row>
    <row r="35" spans="1:4" s="7" customFormat="1" x14ac:dyDescent="0.3">
      <c r="A35" s="7">
        <f t="shared" si="2"/>
        <v>0.4</v>
      </c>
      <c r="D35" s="7">
        <f t="shared" si="1"/>
        <v>1.940090823638127E-2</v>
      </c>
    </row>
    <row r="36" spans="1:4" s="7" customFormat="1" x14ac:dyDescent="0.3">
      <c r="A36" s="7">
        <f t="shared" si="2"/>
        <v>0.5</v>
      </c>
      <c r="D36" s="7">
        <f t="shared" si="1"/>
        <v>2.1620751112914602E-2</v>
      </c>
    </row>
    <row r="37" spans="1:4" s="7" customFormat="1" x14ac:dyDescent="0.3">
      <c r="A37" s="7">
        <f t="shared" si="2"/>
        <v>0.6</v>
      </c>
      <c r="D37" s="7">
        <f t="shared" si="1"/>
        <v>2.4088348046809732E-2</v>
      </c>
    </row>
    <row r="38" spans="1:4" s="7" customFormat="1" x14ac:dyDescent="0.3">
      <c r="A38" s="7">
        <f t="shared" si="2"/>
        <v>0.7</v>
      </c>
      <c r="D38" s="7">
        <f t="shared" si="1"/>
        <v>2.6829851123608091E-2</v>
      </c>
    </row>
    <row r="39" spans="1:4" s="7" customFormat="1" x14ac:dyDescent="0.3">
      <c r="A39" s="7">
        <f t="shared" si="2"/>
        <v>0.79999999999999993</v>
      </c>
      <c r="D39" s="7">
        <f t="shared" si="1"/>
        <v>2.9873814557814082E-2</v>
      </c>
    </row>
    <row r="40" spans="1:4" s="7" customFormat="1" x14ac:dyDescent="0.3">
      <c r="A40" s="7">
        <f t="shared" si="2"/>
        <v>0.89999999999999991</v>
      </c>
      <c r="D40" s="7">
        <f t="shared" si="1"/>
        <v>3.3251328929899321E-2</v>
      </c>
    </row>
    <row r="41" spans="1:4" s="7" customFormat="1" x14ac:dyDescent="0.3">
      <c r="A41" s="7">
        <f t="shared" si="2"/>
        <v>0.99999999999999989</v>
      </c>
      <c r="D41" s="7">
        <f t="shared" si="1"/>
        <v>3.6996140551851776E-2</v>
      </c>
    </row>
    <row r="42" spans="1:4" s="7" customFormat="1" x14ac:dyDescent="0.3">
      <c r="A42" s="7">
        <f t="shared" si="2"/>
        <v>1.0999999999999999</v>
      </c>
      <c r="D42" s="7">
        <f t="shared" si="1"/>
        <v>4.1144748671123478E-2</v>
      </c>
    </row>
    <row r="43" spans="1:4" s="7" customFormat="1" x14ac:dyDescent="0.3">
      <c r="A43" s="7">
        <f t="shared" si="2"/>
        <v>1.2</v>
      </c>
      <c r="D43" s="7">
        <f t="shared" si="1"/>
        <v>4.5736471666849125E-2</v>
      </c>
    </row>
    <row r="44" spans="1:4" s="7" customFormat="1" x14ac:dyDescent="0.3">
      <c r="A44" s="7">
        <f t="shared" si="2"/>
        <v>1.3</v>
      </c>
      <c r="D44" s="7">
        <f t="shared" si="1"/>
        <v>5.0813471684068787E-2</v>
      </c>
    </row>
    <row r="45" spans="1:4" s="7" customFormat="1" x14ac:dyDescent="0.3">
      <c r="A45" s="7">
        <f t="shared" si="2"/>
        <v>1.4000000000000001</v>
      </c>
      <c r="D45" s="7">
        <f t="shared" si="1"/>
        <v>5.6420725333363106E-2</v>
      </c>
    </row>
    <row r="46" spans="1:4" s="7" customFormat="1" x14ac:dyDescent="0.3">
      <c r="A46" s="7">
        <f t="shared" si="2"/>
        <v>1.5000000000000002</v>
      </c>
      <c r="D46" s="7">
        <f t="shared" si="1"/>
        <v>6.2605926225065056E-2</v>
      </c>
    </row>
    <row r="47" spans="1:4" s="7" customFormat="1" x14ac:dyDescent="0.3">
      <c r="A47" s="7">
        <f t="shared" si="2"/>
        <v>1.6000000000000003</v>
      </c>
      <c r="D47" s="7">
        <f t="shared" si="1"/>
        <v>6.94193033155385E-2</v>
      </c>
    </row>
    <row r="48" spans="1:4" s="7" customFormat="1" x14ac:dyDescent="0.3">
      <c r="A48" s="7">
        <f t="shared" si="2"/>
        <v>1.7000000000000004</v>
      </c>
      <c r="D48" s="7">
        <f t="shared" si="1"/>
        <v>7.691333746874969E-2</v>
      </c>
    </row>
    <row r="49" spans="1:4" s="7" customFormat="1" x14ac:dyDescent="0.3">
      <c r="A49" s="7">
        <f t="shared" si="2"/>
        <v>1.8000000000000005</v>
      </c>
      <c r="D49" s="7">
        <f t="shared" si="1"/>
        <v>8.5142357482064931E-2</v>
      </c>
    </row>
    <row r="50" spans="1:4" s="7" customFormat="1" x14ac:dyDescent="0.3">
      <c r="A50" s="7">
        <f t="shared" si="2"/>
        <v>1.9000000000000006</v>
      </c>
      <c r="D50" s="7">
        <f t="shared" si="1"/>
        <v>9.4161996350158927E-2</v>
      </c>
    </row>
    <row r="51" spans="1:4" s="7" customFormat="1" x14ac:dyDescent="0.3">
      <c r="A51" s="7">
        <f t="shared" si="2"/>
        <v>2.0000000000000004</v>
      </c>
      <c r="D51" s="7">
        <f t="shared" si="1"/>
        <v>0.10402848906145402</v>
      </c>
    </row>
    <row r="52" spans="1:4" s="7" customFormat="1" x14ac:dyDescent="0.3">
      <c r="A52" s="7">
        <f t="shared" si="2"/>
        <v>2.1000000000000005</v>
      </c>
      <c r="D52" s="7">
        <f t="shared" si="1"/>
        <v>0.11479779510387043</v>
      </c>
    </row>
    <row r="53" spans="1:4" s="7" customFormat="1" x14ac:dyDescent="0.3">
      <c r="A53" s="7">
        <f t="shared" si="2"/>
        <v>2.2000000000000006</v>
      </c>
      <c r="D53" s="7">
        <f t="shared" si="1"/>
        <v>0.12652453249879297</v>
      </c>
    </row>
    <row r="54" spans="1:4" s="7" customFormat="1" x14ac:dyDescent="0.3">
      <c r="A54" s="7">
        <f t="shared" si="2"/>
        <v>2.3000000000000007</v>
      </c>
      <c r="D54" s="7">
        <f t="shared" si="1"/>
        <v>0.13926071598080156</v>
      </c>
    </row>
    <row r="55" spans="1:4" s="7" customFormat="1" x14ac:dyDescent="0.3">
      <c r="A55" s="7">
        <f t="shared" si="2"/>
        <v>2.4000000000000008</v>
      </c>
      <c r="D55" s="7">
        <f t="shared" si="1"/>
        <v>0.1530543002408159</v>
      </c>
    </row>
    <row r="56" spans="1:4" s="7" customFormat="1" x14ac:dyDescent="0.3">
      <c r="A56" s="7">
        <f t="shared" si="2"/>
        <v>2.5000000000000009</v>
      </c>
      <c r="D56" s="7">
        <f t="shared" si="1"/>
        <v>0.16794754017513402</v>
      </c>
    </row>
    <row r="57" spans="1:4" s="7" customFormat="1" x14ac:dyDescent="0.3">
      <c r="A57" s="7">
        <f t="shared" si="2"/>
        <v>2.600000000000001</v>
      </c>
      <c r="D57" s="7">
        <f t="shared" si="1"/>
        <v>0.18397519384663583</v>
      </c>
    </row>
    <row r="58" spans="1:4" s="7" customFormat="1" x14ac:dyDescent="0.3">
      <c r="A58" s="7">
        <f t="shared" si="2"/>
        <v>2.7000000000000011</v>
      </c>
      <c r="D58" s="7">
        <f t="shared" si="1"/>
        <v>0.20116261007416367</v>
      </c>
    </row>
    <row r="59" spans="1:4" s="7" customFormat="1" x14ac:dyDescent="0.3">
      <c r="A59" s="7">
        <f t="shared" si="2"/>
        <v>2.8000000000000012</v>
      </c>
      <c r="D59" s="7">
        <f t="shared" si="1"/>
        <v>0.21952376052545389</v>
      </c>
    </row>
    <row r="60" spans="1:4" s="7" customFormat="1" x14ac:dyDescent="0.3">
      <c r="A60" s="7">
        <f t="shared" si="2"/>
        <v>2.9000000000000012</v>
      </c>
      <c r="D60" s="7">
        <f t="shared" si="1"/>
        <v>0.23905929472468815</v>
      </c>
    </row>
    <row r="61" spans="1:4" s="7" customFormat="1" x14ac:dyDescent="0.3">
      <c r="A61" s="7">
        <f t="shared" si="2"/>
        <v>3.0000000000000013</v>
      </c>
      <c r="D61" s="7">
        <f t="shared" si="1"/>
        <v>0.25975471382276222</v>
      </c>
    </row>
    <row r="62" spans="1:4" s="7" customFormat="1" x14ac:dyDescent="0.3">
      <c r="A62" s="7">
        <f t="shared" si="2"/>
        <v>3.1000000000000014</v>
      </c>
      <c r="D62" s="7">
        <f t="shared" si="1"/>
        <v>0.28157877319338576</v>
      </c>
    </row>
    <row r="63" spans="1:4" s="7" customFormat="1" x14ac:dyDescent="0.3">
      <c r="A63" s="7">
        <f t="shared" si="2"/>
        <v>3.2000000000000015</v>
      </c>
      <c r="D63" s="7">
        <f t="shared" ref="D63:D99" si="3">1/(1+EXP(-$D$27*A63+$C$30))</f>
        <v>0.30448223249632927</v>
      </c>
    </row>
    <row r="64" spans="1:4" s="7" customFormat="1" x14ac:dyDescent="0.3">
      <c r="A64" s="7">
        <f t="shared" ref="A64:A96" si="4">A63+C$29</f>
        <v>3.3000000000000016</v>
      </c>
      <c r="D64" s="7">
        <f t="shared" si="3"/>
        <v>0.32839707235712828</v>
      </c>
    </row>
    <row r="65" spans="1:4" s="7" customFormat="1" x14ac:dyDescent="0.3">
      <c r="A65" s="7">
        <f t="shared" si="4"/>
        <v>3.4000000000000017</v>
      </c>
      <c r="D65" s="7">
        <f t="shared" si="3"/>
        <v>0.35323628717607275</v>
      </c>
    </row>
    <row r="66" spans="1:4" s="7" customFormat="1" x14ac:dyDescent="0.3">
      <c r="A66" s="7">
        <f t="shared" si="4"/>
        <v>3.5000000000000018</v>
      </c>
      <c r="D66" s="7">
        <f t="shared" si="3"/>
        <v>0.37889434252352322</v>
      </c>
    </row>
    <row r="67" spans="1:4" s="7" customFormat="1" x14ac:dyDescent="0.3">
      <c r="A67" s="7">
        <f t="shared" si="4"/>
        <v>3.6000000000000019</v>
      </c>
      <c r="D67" s="7">
        <f t="shared" si="3"/>
        <v>0.40524835305548346</v>
      </c>
    </row>
    <row r="68" spans="1:4" s="7" customFormat="1" x14ac:dyDescent="0.3">
      <c r="A68" s="7">
        <f t="shared" si="4"/>
        <v>3.700000000000002</v>
      </c>
      <c r="D68" s="7">
        <f t="shared" si="3"/>
        <v>0.43215999438620273</v>
      </c>
    </row>
    <row r="69" spans="1:4" s="7" customFormat="1" x14ac:dyDescent="0.3">
      <c r="A69" s="7">
        <f t="shared" si="4"/>
        <v>3.800000000000002</v>
      </c>
      <c r="D69" s="7">
        <f t="shared" si="3"/>
        <v>0.4594781130158655</v>
      </c>
    </row>
    <row r="70" spans="1:4" s="7" customFormat="1" x14ac:dyDescent="0.3">
      <c r="A70" s="7">
        <f t="shared" si="4"/>
        <v>3.9000000000000021</v>
      </c>
      <c r="D70" s="7">
        <f t="shared" si="3"/>
        <v>0.48704194680579282</v>
      </c>
    </row>
    <row r="71" spans="1:4" s="7" customFormat="1" x14ac:dyDescent="0.3">
      <c r="A71" s="7">
        <f t="shared" si="4"/>
        <v>4.0000000000000018</v>
      </c>
      <c r="D71" s="7">
        <f t="shared" si="3"/>
        <v>0.51468482012422534</v>
      </c>
    </row>
    <row r="72" spans="1:4" s="7" customFormat="1" x14ac:dyDescent="0.3">
      <c r="A72" s="7">
        <f t="shared" si="4"/>
        <v>4.1000000000000014</v>
      </c>
      <c r="D72" s="7">
        <f t="shared" si="3"/>
        <v>0.54223813830976864</v>
      </c>
    </row>
    <row r="73" spans="1:4" s="7" customFormat="1" x14ac:dyDescent="0.3">
      <c r="A73" s="7">
        <f t="shared" si="4"/>
        <v>4.2000000000000011</v>
      </c>
      <c r="D73" s="7">
        <f t="shared" si="3"/>
        <v>0.56953548042550395</v>
      </c>
    </row>
    <row r="74" spans="1:4" s="7" customFormat="1" x14ac:dyDescent="0.3">
      <c r="A74" s="7">
        <f t="shared" si="4"/>
        <v>4.3000000000000007</v>
      </c>
      <c r="D74" s="7">
        <f t="shared" si="3"/>
        <v>0.59641658071961445</v>
      </c>
    </row>
    <row r="75" spans="1:4" s="7" customFormat="1" x14ac:dyDescent="0.3">
      <c r="A75" s="7">
        <f t="shared" si="4"/>
        <v>4.4000000000000004</v>
      </c>
      <c r="D75" s="7">
        <f t="shared" si="3"/>
        <v>0.62273099889294037</v>
      </c>
    </row>
    <row r="76" spans="1:4" s="7" customFormat="1" x14ac:dyDescent="0.3">
      <c r="A76" s="7">
        <f t="shared" si="4"/>
        <v>4.5</v>
      </c>
      <c r="D76" s="7">
        <f t="shared" si="3"/>
        <v>0.64834130592789641</v>
      </c>
    </row>
    <row r="77" spans="1:4" s="7" customFormat="1" x14ac:dyDescent="0.3">
      <c r="A77" s="7">
        <f t="shared" si="4"/>
        <v>4.5999999999999996</v>
      </c>
      <c r="D77" s="7">
        <f t="shared" si="3"/>
        <v>0.67312565242113509</v>
      </c>
    </row>
    <row r="78" spans="1:4" s="7" customFormat="1" x14ac:dyDescent="0.3">
      <c r="A78" s="7">
        <f t="shared" si="4"/>
        <v>4.6999999999999993</v>
      </c>
      <c r="D78" s="7">
        <f t="shared" si="3"/>
        <v>0.69697963510254157</v>
      </c>
    </row>
    <row r="79" spans="1:4" s="7" customFormat="1" x14ac:dyDescent="0.3">
      <c r="A79" s="7">
        <f t="shared" si="4"/>
        <v>4.7999999999999989</v>
      </c>
      <c r="D79" s="7">
        <f t="shared" si="3"/>
        <v>0.71981742884213595</v>
      </c>
    </row>
    <row r="80" spans="1:4" s="7" customFormat="1" x14ac:dyDescent="0.3">
      <c r="A80" s="7">
        <f t="shared" si="4"/>
        <v>4.8999999999999986</v>
      </c>
      <c r="D80" s="7">
        <f t="shared" si="3"/>
        <v>0.74157220047859507</v>
      </c>
    </row>
    <row r="81" spans="1:4" s="7" customFormat="1" x14ac:dyDescent="0.3">
      <c r="A81" s="7">
        <f t="shared" si="4"/>
        <v>4.9999999999999982</v>
      </c>
      <c r="D81" s="7">
        <f t="shared" si="3"/>
        <v>0.76219586275197815</v>
      </c>
    </row>
    <row r="82" spans="1:4" s="7" customFormat="1" x14ac:dyDescent="0.3">
      <c r="A82" s="7">
        <f t="shared" si="4"/>
        <v>5.0999999999999979</v>
      </c>
      <c r="D82" s="7">
        <f t="shared" si="3"/>
        <v>0.78165825845638448</v>
      </c>
    </row>
    <row r="83" spans="1:4" s="7" customFormat="1" x14ac:dyDescent="0.3">
      <c r="A83" s="7">
        <f t="shared" si="4"/>
        <v>5.1999999999999975</v>
      </c>
      <c r="D83" s="7">
        <f t="shared" si="3"/>
        <v>0.79994588525429655</v>
      </c>
    </row>
    <row r="84" spans="1:4" s="7" customFormat="1" x14ac:dyDescent="0.3">
      <c r="A84" s="7">
        <f t="shared" si="4"/>
        <v>5.2999999999999972</v>
      </c>
      <c r="D84" s="7">
        <f t="shared" si="3"/>
        <v>0.8170602805489231</v>
      </c>
    </row>
    <row r="85" spans="1:4" s="7" customFormat="1" x14ac:dyDescent="0.3">
      <c r="A85" s="7">
        <f t="shared" si="4"/>
        <v>5.3999999999999968</v>
      </c>
      <c r="D85" s="7">
        <f t="shared" si="3"/>
        <v>0.83301618473184424</v>
      </c>
    </row>
    <row r="86" spans="1:4" s="7" customFormat="1" x14ac:dyDescent="0.3">
      <c r="A86" s="7">
        <f t="shared" si="4"/>
        <v>5.4999999999999964</v>
      </c>
      <c r="D86" s="7">
        <f t="shared" si="3"/>
        <v>0.84783959211995463</v>
      </c>
    </row>
    <row r="87" spans="1:4" s="7" customFormat="1" x14ac:dyDescent="0.3">
      <c r="A87" s="7">
        <f t="shared" si="4"/>
        <v>5.5999999999999961</v>
      </c>
      <c r="D87" s="7">
        <f t="shared" si="3"/>
        <v>0.86156578441046872</v>
      </c>
    </row>
    <row r="88" spans="1:4" s="7" customFormat="1" x14ac:dyDescent="0.3">
      <c r="A88" s="7">
        <f t="shared" si="4"/>
        <v>5.6999999999999957</v>
      </c>
      <c r="D88" s="7">
        <f t="shared" si="3"/>
        <v>0.8742374239189461</v>
      </c>
    </row>
    <row r="89" spans="1:4" s="7" customFormat="1" x14ac:dyDescent="0.3">
      <c r="A89" s="7">
        <f t="shared" si="4"/>
        <v>5.7999999999999954</v>
      </c>
      <c r="D89" s="7">
        <f t="shared" si="3"/>
        <v>0.88590276532168188</v>
      </c>
    </row>
    <row r="90" spans="1:4" s="7" customFormat="1" x14ac:dyDescent="0.3">
      <c r="A90" s="7">
        <f t="shared" si="4"/>
        <v>5.899999999999995</v>
      </c>
      <c r="D90" s="7">
        <f t="shared" si="3"/>
        <v>0.89661402674461887</v>
      </c>
    </row>
    <row r="91" spans="1:4" s="7" customFormat="1" x14ac:dyDescent="0.3">
      <c r="A91" s="7">
        <f t="shared" si="4"/>
        <v>5.9999999999999947</v>
      </c>
      <c r="D91" s="7">
        <f t="shared" si="3"/>
        <v>0.90642594496829976</v>
      </c>
    </row>
    <row r="92" spans="1:4" s="7" customFormat="1" x14ac:dyDescent="0.3">
      <c r="A92" s="7">
        <f t="shared" si="4"/>
        <v>6.0999999999999943</v>
      </c>
      <c r="D92" s="7">
        <f t="shared" si="3"/>
        <v>0.91539452592087078</v>
      </c>
    </row>
    <row r="93" spans="1:4" s="7" customFormat="1" x14ac:dyDescent="0.3">
      <c r="A93" s="7">
        <f t="shared" si="4"/>
        <v>6.199999999999994</v>
      </c>
      <c r="D93" s="7">
        <f t="shared" si="3"/>
        <v>0.92357599077967878</v>
      </c>
    </row>
    <row r="94" spans="1:4" s="7" customFormat="1" x14ac:dyDescent="0.3">
      <c r="A94" s="7">
        <f t="shared" si="4"/>
        <v>6.2999999999999936</v>
      </c>
      <c r="D94" s="7">
        <f t="shared" si="3"/>
        <v>0.93102590986645173</v>
      </c>
    </row>
    <row r="95" spans="1:4" s="7" customFormat="1" x14ac:dyDescent="0.3">
      <c r="A95" s="7">
        <f t="shared" si="4"/>
        <v>6.3999999999999932</v>
      </c>
      <c r="D95" s="7">
        <f t="shared" si="3"/>
        <v>0.9377985108681397</v>
      </c>
    </row>
    <row r="96" spans="1:4" s="7" customFormat="1" x14ac:dyDescent="0.3">
      <c r="A96" s="7">
        <f t="shared" si="4"/>
        <v>6.4999999999999929</v>
      </c>
      <c r="D96" s="7">
        <f t="shared" si="3"/>
        <v>0.9439461443952073</v>
      </c>
    </row>
    <row r="97" spans="1:4" s="7" customFormat="1" x14ac:dyDescent="0.3">
      <c r="A97" s="7">
        <f t="shared" ref="A97:A99" si="5">A96+C$29</f>
        <v>6.5999999999999925</v>
      </c>
      <c r="D97" s="7">
        <f t="shared" si="3"/>
        <v>0.94951888810337881</v>
      </c>
    </row>
    <row r="98" spans="1:4" s="7" customFormat="1" x14ac:dyDescent="0.3">
      <c r="A98" s="7">
        <f t="shared" si="5"/>
        <v>6.6999999999999922</v>
      </c>
      <c r="D98" s="7">
        <f t="shared" si="3"/>
        <v>0.95456427015679812</v>
      </c>
    </row>
    <row r="99" spans="1:4" s="7" customFormat="1" x14ac:dyDescent="0.3">
      <c r="A99" s="7">
        <f t="shared" si="5"/>
        <v>6.7999999999999918</v>
      </c>
      <c r="D99" s="7">
        <f t="shared" si="3"/>
        <v>0.95912709333676593</v>
      </c>
    </row>
    <row r="100" spans="1:4" s="7" customFormat="1" x14ac:dyDescent="0.3"/>
    <row r="101" spans="1:4" s="7" customFormat="1" x14ac:dyDescent="0.3"/>
  </sheetData>
  <sheetProtection sheet="1" objects="1" scenarios="1" selectLockedCells="1"/>
  <mergeCells count="10">
    <mergeCell ref="B19:C19"/>
    <mergeCell ref="F7:L7"/>
    <mergeCell ref="B4:C8"/>
    <mergeCell ref="E27:E28"/>
    <mergeCell ref="E25:E26"/>
    <mergeCell ref="B2:C3"/>
    <mergeCell ref="B9:C10"/>
    <mergeCell ref="B12:C12"/>
    <mergeCell ref="B17:C17"/>
    <mergeCell ref="B14:C1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locked="0" defaultSize="0" autoPict="0">
                <anchor moveWithCells="1">
                  <from>
                    <xdr:col>1</xdr:col>
                    <xdr:colOff>7620</xdr:colOff>
                    <xdr:row>12</xdr:row>
                    <xdr:rowOff>7620</xdr:rowOff>
                  </from>
                  <to>
                    <xdr:col>2</xdr:col>
                    <xdr:colOff>1760220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croll Bar 3">
              <controlPr defaultSize="0" autoPict="0">
                <anchor moveWithCells="1">
                  <from>
                    <xdr:col>1</xdr:col>
                    <xdr:colOff>7620</xdr:colOff>
                    <xdr:row>17</xdr:row>
                    <xdr:rowOff>0</xdr:rowOff>
                  </from>
                  <to>
                    <xdr:col>2</xdr:col>
                    <xdr:colOff>1760220</xdr:colOff>
                    <xdr:row>17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2025-04-23T15:25:48Z</dcterms:modified>
</cp:coreProperties>
</file>